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'Sheet1'!$D$1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<sst xmlns="http://schemas.openxmlformats.org/spreadsheetml/2006/main" count="29" uniqueCount="29">
  <si>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</si>
  <si>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</si>
  <si>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</si>
  <si>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</si>
  <si>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</si>
  <si>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</si>
  <si>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</si>
  <si>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</si>
  <si>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</si>
  <si>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</si>
  <si>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</si>
  <si>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</si>
  <si>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</si>
  <si>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</si>
  <si>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</si>
  <si>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</si>
  <si>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</si>
  <si>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</si>
  <si>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</si>
  <si>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</si>
  <si>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</si>
  <si>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</si>
  <si>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</si>
  <si>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</si>
  <si>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</si>
  <si>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文化の日</t>
  </si>
  <si>
    <t>振替休日</t>
  </si>
  <si>
    <t>即位礼正殿の儀</t>
  </si>
  <si>
    <t>人間ドック受診日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</si>
</sst>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 　&quot;m&quot;月度　　勤務表&quot;"/>
    <numFmt numFmtId="185" formatCode="&quot;令和　元 年 　&quot;m&quot;月度　　勤務表&quot;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1" fontId="8" fillId="33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7" fillId="34" borderId="27" xfId="0" applyNumberFormat="1" applyFont="1" applyFill="1" applyBorder="1" applyAlignment="1" applyProtection="1">
      <alignment vertical="center"/>
      <protection locked="0"/>
    </xf>
    <xf numFmtId="42" fontId="5" fillId="34" borderId="28" xfId="0" applyNumberFormat="1" applyFont="1" applyFill="1" applyBorder="1" applyAlignment="1" applyProtection="1">
      <alignment vertical="center"/>
      <protection/>
    </xf>
    <xf numFmtId="0" fontId="5" fillId="34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vertical="center"/>
    </xf>
    <xf numFmtId="0" fontId="5" fillId="34" borderId="34" xfId="0" applyNumberFormat="1" applyFont="1" applyFill="1" applyBorder="1" applyAlignment="1">
      <alignment vertical="center"/>
    </xf>
    <xf numFmtId="20" fontId="5" fillId="34" borderId="35" xfId="0" applyNumberFormat="1" applyFont="1" applyFill="1" applyBorder="1" applyAlignment="1" applyProtection="1">
      <alignment vertical="center"/>
      <protection locked="0"/>
    </xf>
    <xf numFmtId="2" fontId="5" fillId="34" borderId="35" xfId="0" applyNumberFormat="1" applyFont="1" applyFill="1" applyBorder="1" applyAlignment="1" applyProtection="1">
      <alignment vertical="center"/>
      <protection locked="0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>
      <alignment vertical="center"/>
    </xf>
    <xf numFmtId="0" fontId="5" fillId="34" borderId="22" xfId="0" applyNumberFormat="1" applyFont="1" applyFill="1" applyBorder="1" applyAlignment="1" applyProtection="1">
      <alignment vertical="center"/>
      <protection locked="0"/>
    </xf>
    <xf numFmtId="41" fontId="5" fillId="34" borderId="2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42" fontId="5" fillId="34" borderId="40" xfId="0" applyNumberFormat="1" applyFont="1" applyFill="1" applyBorder="1" applyAlignment="1" applyProtection="1">
      <alignment vertical="center"/>
      <protection/>
    </xf>
    <xf numFmtId="0" fontId="5" fillId="34" borderId="41" xfId="0" applyNumberFormat="1" applyFont="1" applyFill="1" applyBorder="1" applyAlignment="1" applyProtection="1">
      <alignment vertical="center"/>
      <protection/>
    </xf>
    <xf numFmtId="2" fontId="5" fillId="34" borderId="40" xfId="0" applyNumberFormat="1" applyFont="1" applyFill="1" applyBorder="1" applyAlignment="1" applyProtection="1">
      <alignment vertical="center"/>
      <protection/>
    </xf>
    <xf numFmtId="2" fontId="5" fillId="34" borderId="42" xfId="0" applyNumberFormat="1" applyFont="1" applyFill="1" applyBorder="1" applyAlignment="1" applyProtection="1">
      <alignment vertical="center"/>
      <protection/>
    </xf>
    <xf numFmtId="41" fontId="5" fillId="34" borderId="0" xfId="0" applyNumberFormat="1" applyFont="1" applyFill="1" applyBorder="1" applyAlignment="1" applyProtection="1">
      <alignment vertical="center"/>
      <protection locked="0"/>
    </xf>
    <xf numFmtId="41" fontId="7" fillId="34" borderId="43" xfId="0" applyNumberFormat="1" applyFont="1" applyFill="1" applyBorder="1" applyAlignment="1" applyProtection="1">
      <alignment vertical="center"/>
      <protection locked="0"/>
    </xf>
    <xf numFmtId="41" fontId="5" fillId="34" borderId="43" xfId="0" applyNumberFormat="1" applyFont="1" applyFill="1" applyBorder="1" applyAlignment="1" applyProtection="1">
      <alignment vertical="center"/>
      <protection locked="0"/>
    </xf>
    <xf numFmtId="41" fontId="5" fillId="34" borderId="44" xfId="0" applyNumberFormat="1" applyFont="1" applyFill="1" applyBorder="1" applyAlignment="1" applyProtection="1">
      <alignment vertical="center"/>
      <protection locked="0"/>
    </xf>
    <xf numFmtId="41" fontId="9" fillId="34" borderId="27" xfId="0" applyNumberFormat="1" applyFont="1" applyFill="1" applyBorder="1" applyAlignment="1" applyProtection="1">
      <alignment vertical="center"/>
      <protection locked="0"/>
    </xf>
    <xf numFmtId="41" fontId="5" fillId="34" borderId="45" xfId="0" applyNumberFormat="1" applyFont="1" applyFill="1" applyBorder="1" applyAlignment="1" applyProtection="1">
      <alignment vertical="center"/>
      <protection locked="0"/>
    </xf>
    <xf numFmtId="0" fontId="6" fillId="0" borderId="46" xfId="0" applyNumberFormat="1" applyFont="1" applyFill="1" applyBorder="1" applyAlignment="1">
      <alignment vertical="center"/>
    </xf>
    <xf numFmtId="49" fontId="5" fillId="34" borderId="42" xfId="0" applyNumberFormat="1" applyFont="1" applyFill="1" applyBorder="1" applyAlignment="1" applyProtection="1">
      <alignment vertical="center"/>
      <protection locked="0"/>
    </xf>
    <xf numFmtId="183" fontId="5" fillId="34" borderId="4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7" fillId="34" borderId="0" xfId="0" applyNumberFormat="1" applyFont="1" applyFill="1" applyBorder="1" applyAlignment="1" applyProtection="1">
      <alignment vertical="center"/>
      <protection locked="0"/>
    </xf>
    <xf numFmtId="41" fontId="0" fillId="34" borderId="35" xfId="0" applyNumberFormat="1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horizontal="center" vertical="center"/>
    </xf>
    <xf numFmtId="41" fontId="7" fillId="34" borderId="48" xfId="0" applyNumberFormat="1" applyFont="1" applyFill="1" applyBorder="1" applyAlignment="1" applyProtection="1">
      <alignment vertical="center"/>
      <protection locked="0"/>
    </xf>
    <xf numFmtId="41" fontId="7" fillId="34" borderId="44" xfId="0" applyNumberFormat="1" applyFont="1" applyFill="1" applyBorder="1" applyAlignment="1" applyProtection="1">
      <alignment vertical="center"/>
      <protection locked="0"/>
    </xf>
    <xf numFmtId="20" fontId="5" fillId="34" borderId="39" xfId="0" applyNumberFormat="1" applyFont="1" applyFill="1" applyBorder="1" applyAlignment="1" applyProtection="1">
      <alignment vertical="center"/>
      <protection locked="0"/>
    </xf>
    <xf numFmtId="41" fontId="0" fillId="34" borderId="44" xfId="0" applyNumberFormat="1" applyFont="1" applyFill="1" applyBorder="1" applyAlignment="1" applyProtection="1">
      <alignment vertical="center"/>
      <protection locked="0"/>
    </xf>
    <xf numFmtId="41" fontId="46" fillId="34" borderId="35" xfId="0" applyNumberFormat="1" applyFont="1" applyFill="1" applyBorder="1" applyAlignment="1">
      <alignment horizontal="center" vertical="center"/>
    </xf>
    <xf numFmtId="41" fontId="46" fillId="34" borderId="11" xfId="0" applyNumberFormat="1" applyFont="1" applyFill="1" applyBorder="1" applyAlignment="1">
      <alignment horizontal="center" vertical="center"/>
    </xf>
    <xf numFmtId="41" fontId="0" fillId="34" borderId="39" xfId="0" applyNumberFormat="1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horizontal="center" vertical="center"/>
    </xf>
    <xf numFmtId="41" fontId="0" fillId="34" borderId="35" xfId="0" applyNumberFormat="1" applyFont="1" applyFill="1" applyBorder="1" applyAlignment="1">
      <alignment horizontal="center" vertical="center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0" fillId="34" borderId="43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horizontal="left"/>
      <protection locked="0"/>
    </xf>
    <xf numFmtId="185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69">
        <v>43770</v>
      </c>
      <c r="E1" s="70"/>
      <c r="F1" s="70"/>
      <c r="G1" s="70"/>
    </row>
    <row r="2" spans="5:9" ht="22.5" customHeight="1" thickBot="1">
      <c r="E2" s="52"/>
      <c r="I2" s="20" t="s">
        <v>24</v>
      </c>
    </row>
    <row r="3" spans="1:11" ht="22.5" customHeight="1">
      <c r="A3" s="26" t="s">
        <v>0</v>
      </c>
      <c r="B3" s="27" t="s">
        <v>1</v>
      </c>
      <c r="C3" s="28" t="s">
        <v>2</v>
      </c>
      <c r="D3" s="27" t="s">
        <v>3</v>
      </c>
      <c r="E3" s="27" t="s">
        <v>4</v>
      </c>
      <c r="F3" s="27" t="s">
        <v>5</v>
      </c>
      <c r="G3" s="29" t="s">
        <v>6</v>
      </c>
      <c r="H3" s="27" t="s">
        <v>7</v>
      </c>
      <c r="I3" s="28" t="s">
        <v>8</v>
      </c>
      <c r="J3" s="29" t="s">
        <v>9</v>
      </c>
      <c r="K3" s="49"/>
    </row>
    <row r="4" spans="1:11" ht="22.5" customHeight="1">
      <c r="A4" s="30">
        <v>21</v>
      </c>
      <c r="B4" s="64" t="str">
        <f aca="true" t="shared" si="0" ref="B4:B13">INDEX(weektbl,WEEKDAY(DATE(YEAR(date),MONTH(date)-1,MID(A4,1,2)),1))</f>
        <v>月</v>
      </c>
      <c r="C4" s="31"/>
      <c r="D4" s="31"/>
      <c r="E4" s="31"/>
      <c r="F4" s="32">
        <f>IF(OR(WEEKDAY(DATE(YEAR(date),MONTH(date)-1,MID(A4,1,2)),1)=1,WEEKDAY(DATE(YEAR(date),MONTH(date)-1,MID(A4,1,2)),1)=7)=FALSE,IF(G4="","",IF(G4-7.5&lt;0,-(G4-7.5),0)),"")</f>
      </c>
      <c r="G4" s="32">
        <f>IF(OR(D4=0,E4=0),"",INDEX(TIMETBL,VLOOKUP(D4+TIME(0,14,0),INIDX,2),VLOOKUP(E4,OUTIDX,2)))</f>
      </c>
      <c r="H4" s="32">
        <f>IF(OR(WEEKDAY(DATE(YEAR(date),MONTH(date)-1,MID(A4,1,2)),1)=1,WEEKDAY(DATE(YEAR(date),MONTH(date)-1,MID(A4,1,2)),1)=7)=FALSE,IF(G4="","",IF(G4-7.5&gt;0,G4-7.5,0)),G4)</f>
      </c>
      <c r="I4" s="33"/>
      <c r="J4" s="68" t="s">
        <v>28</v>
      </c>
      <c r="K4" s="23"/>
    </row>
    <row r="5" spans="1:11" ht="22.5" customHeight="1">
      <c r="A5" s="34">
        <v>22</v>
      </c>
      <c r="B5" s="61" t="str">
        <f t="shared" si="0"/>
        <v>火</v>
      </c>
      <c r="C5" s="31"/>
      <c r="D5" s="31"/>
      <c r="E5" s="31"/>
      <c r="F5" s="32">
        <f aca="true" t="shared" si="1" ref="F5:F14">IF(OR(WEEKDAY(DATE(YEAR(date),MONTH(date)-1,MID(A5,1,2)),1)=1,WEEKDAY(DATE(YEAR(date),MONTH(date)-1,MID(A5,1,2)),1)=7)=FALSE,IF(G5="","",IF(G5-7.5&lt;0,-(G5-7.5),0)),"")</f>
      </c>
      <c r="G5" s="32">
        <f aca="true" t="shared" si="2" ref="G5:G14">IF(OR(D5=0,E5=0),"",INDEX(TIMETBL,VLOOKUP(D5+TIME(0,14,0),INIDX,2),VLOOKUP(E5,OUTIDX,2)))</f>
      </c>
      <c r="H5" s="32">
        <f aca="true" t="shared" si="3" ref="H5:H14">IF(OR(WEEKDAY(DATE(YEAR(date),MONTH(date)-1,MID(A5,1,2)),1)=1,WEEKDAY(DATE(YEAR(date),MONTH(date)-1,MID(A5,1,2)),1)=7)=FALSE,IF(G5="","",IF(G5-7.5&gt;0,G5-7.5,0)),G5)</f>
      </c>
      <c r="I5" s="35"/>
      <c r="J5" s="67" t="s">
        <v>27</v>
      </c>
      <c r="K5" s="36"/>
    </row>
    <row r="6" spans="1:11" ht="22.5" customHeight="1">
      <c r="A6" s="30">
        <v>23</v>
      </c>
      <c r="B6" s="64" t="str">
        <f t="shared" si="0"/>
        <v>水</v>
      </c>
      <c r="C6" s="31"/>
      <c r="D6" s="31"/>
      <c r="E6" s="31"/>
      <c r="F6" s="32">
        <f t="shared" si="1"/>
      </c>
      <c r="G6" s="32">
        <f t="shared" si="2"/>
      </c>
      <c r="H6" s="32">
        <f t="shared" si="3"/>
      </c>
      <c r="I6" s="33"/>
      <c r="J6" s="45"/>
      <c r="K6" s="36"/>
    </row>
    <row r="7" spans="1:11" ht="22.5" customHeight="1">
      <c r="A7" s="34">
        <v>24</v>
      </c>
      <c r="B7" s="63" t="str">
        <f t="shared" si="0"/>
        <v>木</v>
      </c>
      <c r="C7" s="31"/>
      <c r="D7" s="31"/>
      <c r="E7" s="31"/>
      <c r="F7" s="32">
        <f t="shared" si="1"/>
      </c>
      <c r="G7" s="32">
        <f t="shared" si="2"/>
      </c>
      <c r="H7" s="32">
        <f t="shared" si="3"/>
      </c>
      <c r="I7" s="35"/>
      <c r="J7" s="43"/>
      <c r="K7" s="36"/>
    </row>
    <row r="8" spans="1:11" ht="22.5" customHeight="1">
      <c r="A8" s="30">
        <v>25</v>
      </c>
      <c r="B8" s="64" t="str">
        <f t="shared" si="0"/>
        <v>金</v>
      </c>
      <c r="C8" s="31"/>
      <c r="D8" s="31"/>
      <c r="E8" s="31"/>
      <c r="F8" s="32">
        <f t="shared" si="1"/>
      </c>
      <c r="G8" s="32">
        <f t="shared" si="2"/>
      </c>
      <c r="H8" s="32">
        <f t="shared" si="3"/>
      </c>
      <c r="I8" s="33"/>
      <c r="J8" s="45"/>
      <c r="K8" s="36"/>
    </row>
    <row r="9" spans="1:11" ht="22.5" customHeight="1">
      <c r="A9" s="34">
        <v>26</v>
      </c>
      <c r="B9" s="61" t="str">
        <f t="shared" si="0"/>
        <v>土</v>
      </c>
      <c r="C9" s="31"/>
      <c r="D9" s="31"/>
      <c r="E9" s="31"/>
      <c r="F9" s="32">
        <f t="shared" si="1"/>
      </c>
      <c r="G9" s="32">
        <f t="shared" si="2"/>
      </c>
      <c r="H9" s="32">
        <f t="shared" si="3"/>
      </c>
      <c r="I9" s="35"/>
      <c r="J9" s="43"/>
      <c r="K9" s="36"/>
    </row>
    <row r="10" spans="1:11" ht="22.5" customHeight="1">
      <c r="A10" s="30">
        <v>27</v>
      </c>
      <c r="B10" s="60" t="str">
        <f t="shared" si="0"/>
        <v>日</v>
      </c>
      <c r="C10" s="31"/>
      <c r="D10" s="31"/>
      <c r="E10" s="31"/>
      <c r="F10" s="32">
        <f t="shared" si="1"/>
      </c>
      <c r="G10" s="32">
        <f t="shared" si="2"/>
      </c>
      <c r="H10" s="32">
        <f t="shared" si="3"/>
      </c>
      <c r="I10" s="33"/>
      <c r="J10" s="45"/>
      <c r="K10" s="36"/>
    </row>
    <row r="11" spans="1:11" ht="22.5" customHeight="1">
      <c r="A11" s="34">
        <v>28</v>
      </c>
      <c r="B11" s="63" t="str">
        <f t="shared" si="0"/>
        <v>月</v>
      </c>
      <c r="C11" s="31"/>
      <c r="D11" s="31"/>
      <c r="E11" s="31"/>
      <c r="F11" s="32"/>
      <c r="G11" s="32">
        <f t="shared" si="2"/>
      </c>
      <c r="H11" s="32">
        <f t="shared" si="3"/>
      </c>
      <c r="I11" s="35"/>
      <c r="J11" s="43"/>
      <c r="K11" s="36"/>
    </row>
    <row r="12" spans="1:11" ht="22.5" customHeight="1">
      <c r="A12" s="30">
        <v>29</v>
      </c>
      <c r="B12" s="54" t="str">
        <f t="shared" si="0"/>
        <v>火</v>
      </c>
      <c r="C12" s="31"/>
      <c r="D12" s="31"/>
      <c r="E12" s="31"/>
      <c r="F12" s="32">
        <f t="shared" si="1"/>
      </c>
      <c r="G12" s="32">
        <f t="shared" si="2"/>
      </c>
      <c r="H12" s="32">
        <f t="shared" si="3"/>
      </c>
      <c r="I12" s="33"/>
      <c r="J12" s="45"/>
      <c r="K12" s="36"/>
    </row>
    <row r="13" spans="1:11" ht="22.5" customHeight="1">
      <c r="A13" s="34">
        <v>30</v>
      </c>
      <c r="B13" s="63" t="str">
        <f t="shared" si="0"/>
        <v>水</v>
      </c>
      <c r="C13" s="31"/>
      <c r="D13" s="31"/>
      <c r="E13" s="31"/>
      <c r="F13" s="32">
        <f t="shared" si="1"/>
      </c>
      <c r="G13" s="32">
        <f t="shared" si="2"/>
      </c>
      <c r="H13" s="32">
        <f t="shared" si="3"/>
      </c>
      <c r="I13" s="35"/>
      <c r="J13" s="43"/>
      <c r="K13" s="36"/>
    </row>
    <row r="14" spans="1:11" ht="22.5" customHeight="1">
      <c r="A14" s="30">
        <v>31</v>
      </c>
      <c r="B14" s="64" t="str">
        <f>INDEX(weektbl,WEEKDAY(DATE(YEAR(date),MONTH(date)-1,MID(A14,1,2)),1))</f>
        <v>木</v>
      </c>
      <c r="C14" s="31"/>
      <c r="D14" s="31"/>
      <c r="E14" s="31"/>
      <c r="F14" s="32">
        <f t="shared" si="1"/>
      </c>
      <c r="G14" s="32">
        <f t="shared" si="2"/>
      </c>
      <c r="H14" s="32">
        <f t="shared" si="3"/>
      </c>
      <c r="I14" s="33"/>
      <c r="J14" s="46"/>
      <c r="K14" s="36"/>
    </row>
    <row r="15" spans="1:11" ht="22.5" customHeight="1">
      <c r="A15" s="34">
        <v>1</v>
      </c>
      <c r="B15" s="63" t="str">
        <f>INDEX(weektbl,WEEKDAY(DATE(YEAR(date),MONTH(date),MID(A15,1,2)),1))</f>
        <v>金</v>
      </c>
      <c r="C15" s="31"/>
      <c r="D15" s="31"/>
      <c r="E15" s="31"/>
      <c r="F15" s="32">
        <f aca="true" t="shared" si="4" ref="F15:F34">IF(OR(WEEKDAY(DATE(YEAR(date),MONTH(date),MID(A15,1,2)),1)=1,WEEKDAY(DATE(YEAR(date),MONTH(date),MID(A15,1,2)),1)=7)=FALSE,IF(G15="","",IF(G15-7.5&lt;0,-(G15-7.5),0)),"")</f>
      </c>
      <c r="G15" s="32">
        <f>IF(OR(D15=0,E15=0),"",INDEX(TIMETBL,VLOOKUP(D15+TIME(0,14,0),INIDX,2),VLOOKUP(E15,OUTIDX,2)))</f>
      </c>
      <c r="H15" s="32">
        <f aca="true" t="shared" si="5" ref="H15:H34">IF(OR(WEEKDAY(DATE(YEAR(date),MONTH(date),MID(A15,1,2)),1)=1,WEEKDAY(DATE(YEAR(date),MONTH(date),MID(A15,1,2)),1)=7)=FALSE,IF(G15="","",IF(G15-7.5&gt;0,G15-7.5,0)),G15)</f>
      </c>
      <c r="I15" s="35"/>
      <c r="J15" s="46"/>
      <c r="K15" s="36"/>
    </row>
    <row r="16" spans="1:11" ht="22.5" customHeight="1">
      <c r="A16" s="30">
        <v>2</v>
      </c>
      <c r="B16" s="60" t="str">
        <f aca="true" t="shared" si="6" ref="B16:B31">INDEX(weektbl,WEEKDAY(DATE(YEAR(date),MONTH(date),MID(A16,1,2)),1))</f>
        <v>土</v>
      </c>
      <c r="C16" s="31"/>
      <c r="D16" s="31"/>
      <c r="E16" s="31"/>
      <c r="F16" s="32">
        <f t="shared" si="4"/>
      </c>
      <c r="G16" s="32">
        <f aca="true" t="shared" si="7" ref="G16:G31">IF(OR(D16=0,E16=0),"",INDEX(TIMETBL,VLOOKUP(D16+TIME(0,14,0),INIDX,2),VLOOKUP(E16,OUTIDX,2)))</f>
      </c>
      <c r="H16" s="32">
        <f t="shared" si="5"/>
      </c>
      <c r="I16" s="33"/>
      <c r="J16" s="45"/>
      <c r="K16" s="36"/>
    </row>
    <row r="17" spans="1:11" ht="22.5" customHeight="1">
      <c r="A17" s="34">
        <v>3</v>
      </c>
      <c r="B17" s="61" t="str">
        <f t="shared" si="6"/>
        <v>日</v>
      </c>
      <c r="C17" s="31"/>
      <c r="D17" s="31"/>
      <c r="E17" s="31"/>
      <c r="F17" s="32">
        <f t="shared" si="4"/>
      </c>
      <c r="G17" s="32">
        <f t="shared" si="7"/>
      </c>
      <c r="H17" s="32">
        <f t="shared" si="5"/>
      </c>
      <c r="I17" s="35"/>
      <c r="J17" s="67" t="s">
        <v>25</v>
      </c>
      <c r="K17" s="36"/>
    </row>
    <row r="18" spans="1:11" ht="22.5" customHeight="1">
      <c r="A18" s="30">
        <v>4</v>
      </c>
      <c r="B18" s="60" t="str">
        <f t="shared" si="6"/>
        <v>月</v>
      </c>
      <c r="C18" s="31"/>
      <c r="D18" s="31"/>
      <c r="E18" s="31"/>
      <c r="F18" s="32">
        <f t="shared" si="4"/>
      </c>
      <c r="G18" s="32">
        <f t="shared" si="7"/>
      </c>
      <c r="H18" s="32">
        <f t="shared" si="5"/>
      </c>
      <c r="I18" s="33"/>
      <c r="J18" s="66" t="s">
        <v>26</v>
      </c>
      <c r="K18" s="36"/>
    </row>
    <row r="19" spans="1:11" ht="22.5" customHeight="1">
      <c r="A19" s="34">
        <v>5</v>
      </c>
      <c r="B19" s="55" t="str">
        <f t="shared" si="6"/>
        <v>火</v>
      </c>
      <c r="C19" s="31"/>
      <c r="D19" s="31"/>
      <c r="E19" s="31"/>
      <c r="F19" s="32">
        <f t="shared" si="4"/>
      </c>
      <c r="G19" s="32">
        <f t="shared" si="7"/>
      </c>
      <c r="H19" s="32">
        <f t="shared" si="5"/>
      </c>
      <c r="I19" s="35"/>
      <c r="J19" s="43"/>
      <c r="K19" s="36"/>
    </row>
    <row r="20" spans="1:11" ht="22.5" customHeight="1">
      <c r="A20" s="30">
        <v>6</v>
      </c>
      <c r="B20" s="64" t="str">
        <f t="shared" si="6"/>
        <v>水</v>
      </c>
      <c r="C20" s="31"/>
      <c r="D20" s="31"/>
      <c r="E20" s="31"/>
      <c r="F20" s="32">
        <f t="shared" si="4"/>
      </c>
      <c r="G20" s="32">
        <f t="shared" si="7"/>
      </c>
      <c r="H20" s="32">
        <f t="shared" si="5"/>
      </c>
      <c r="I20" s="33"/>
      <c r="J20" s="45"/>
      <c r="K20" s="36"/>
    </row>
    <row r="21" spans="1:11" ht="22.5" customHeight="1">
      <c r="A21" s="34">
        <v>7</v>
      </c>
      <c r="B21" s="63" t="str">
        <f t="shared" si="6"/>
        <v>木</v>
      </c>
      <c r="C21" s="31"/>
      <c r="D21" s="31"/>
      <c r="E21" s="31"/>
      <c r="F21" s="32">
        <f t="shared" si="4"/>
      </c>
      <c r="G21" s="32">
        <f t="shared" si="7"/>
      </c>
      <c r="H21" s="32">
        <f t="shared" si="5"/>
      </c>
      <c r="I21" s="35"/>
      <c r="J21" s="43"/>
      <c r="K21" s="36"/>
    </row>
    <row r="22" spans="1:11" ht="22.5" customHeight="1">
      <c r="A22" s="30">
        <v>8</v>
      </c>
      <c r="B22" s="64" t="str">
        <f t="shared" si="6"/>
        <v>金</v>
      </c>
      <c r="C22" s="31"/>
      <c r="D22" s="31"/>
      <c r="E22" s="31"/>
      <c r="F22" s="32">
        <f t="shared" si="4"/>
      </c>
      <c r="G22" s="32">
        <f t="shared" si="7"/>
      </c>
      <c r="H22" s="32">
        <f t="shared" si="5"/>
      </c>
      <c r="I22" s="33"/>
      <c r="J22" s="45"/>
      <c r="K22" s="36"/>
    </row>
    <row r="23" spans="1:11" ht="22.5" customHeight="1">
      <c r="A23" s="34">
        <v>9</v>
      </c>
      <c r="B23" s="61" t="str">
        <f t="shared" si="6"/>
        <v>土</v>
      </c>
      <c r="C23" s="31"/>
      <c r="D23" s="31"/>
      <c r="E23" s="31"/>
      <c r="F23" s="32">
        <f t="shared" si="4"/>
      </c>
      <c r="G23" s="32">
        <f t="shared" si="7"/>
      </c>
      <c r="H23" s="32">
        <f t="shared" si="5"/>
      </c>
      <c r="I23" s="35"/>
      <c r="J23" s="43"/>
      <c r="K23" s="36"/>
    </row>
    <row r="24" spans="1:11" ht="22.5" customHeight="1">
      <c r="A24" s="30">
        <v>10</v>
      </c>
      <c r="B24" s="60" t="str">
        <f t="shared" si="6"/>
        <v>日</v>
      </c>
      <c r="C24" s="31"/>
      <c r="D24" s="31"/>
      <c r="E24" s="31"/>
      <c r="F24" s="32">
        <f t="shared" si="4"/>
      </c>
      <c r="G24" s="32">
        <f t="shared" si="7"/>
      </c>
      <c r="H24" s="32">
        <f t="shared" si="5"/>
      </c>
      <c r="I24" s="33"/>
      <c r="J24" s="45"/>
      <c r="K24" s="36"/>
    </row>
    <row r="25" spans="1:11" ht="22.5" customHeight="1">
      <c r="A25" s="34">
        <v>11</v>
      </c>
      <c r="B25" s="63" t="str">
        <f t="shared" si="6"/>
        <v>月</v>
      </c>
      <c r="C25" s="31"/>
      <c r="D25" s="31"/>
      <c r="E25" s="31"/>
      <c r="F25" s="32">
        <f t="shared" si="4"/>
      </c>
      <c r="G25" s="32">
        <f t="shared" si="7"/>
      </c>
      <c r="H25" s="32">
        <f t="shared" si="5"/>
      </c>
      <c r="I25" s="35"/>
      <c r="J25" s="65"/>
      <c r="K25" s="36"/>
    </row>
    <row r="26" spans="1:11" ht="22.5" customHeight="1">
      <c r="A26" s="30">
        <v>12</v>
      </c>
      <c r="B26" s="64" t="str">
        <f t="shared" si="6"/>
        <v>火</v>
      </c>
      <c r="C26" s="31"/>
      <c r="D26" s="31"/>
      <c r="E26" s="31"/>
      <c r="F26" s="32">
        <f t="shared" si="4"/>
      </c>
      <c r="G26" s="32">
        <f t="shared" si="7"/>
      </c>
      <c r="H26" s="32">
        <f t="shared" si="5"/>
      </c>
      <c r="I26" s="33"/>
      <c r="J26" s="66"/>
      <c r="K26" s="36"/>
    </row>
    <row r="27" spans="1:11" ht="22.5" customHeight="1">
      <c r="A27" s="34">
        <v>13</v>
      </c>
      <c r="B27" s="63" t="str">
        <f t="shared" si="6"/>
        <v>水</v>
      </c>
      <c r="C27" s="31"/>
      <c r="D27" s="31"/>
      <c r="E27" s="31"/>
      <c r="F27" s="32">
        <f t="shared" si="4"/>
      </c>
      <c r="G27" s="32">
        <f t="shared" si="7"/>
      </c>
      <c r="H27" s="32">
        <f t="shared" si="5"/>
      </c>
      <c r="I27" s="35"/>
      <c r="J27" s="43"/>
      <c r="K27" s="36"/>
    </row>
    <row r="28" spans="1:11" ht="22.5" customHeight="1">
      <c r="A28" s="30">
        <v>14</v>
      </c>
      <c r="B28" s="64" t="str">
        <f t="shared" si="6"/>
        <v>木</v>
      </c>
      <c r="C28" s="31"/>
      <c r="D28" s="31"/>
      <c r="E28" s="31"/>
      <c r="F28" s="32">
        <f t="shared" si="4"/>
      </c>
      <c r="G28" s="32">
        <f t="shared" si="7"/>
      </c>
      <c r="H28" s="32">
        <f t="shared" si="5"/>
      </c>
      <c r="I28" s="33"/>
      <c r="J28" s="45"/>
      <c r="K28" s="36"/>
    </row>
    <row r="29" spans="1:11" ht="22.5" customHeight="1">
      <c r="A29" s="34">
        <v>15</v>
      </c>
      <c r="B29" s="63" t="str">
        <f t="shared" si="6"/>
        <v>金</v>
      </c>
      <c r="C29" s="31"/>
      <c r="D29" s="31"/>
      <c r="E29" s="31"/>
      <c r="F29" s="32">
        <f t="shared" si="4"/>
      </c>
      <c r="G29" s="32">
        <f t="shared" si="7"/>
      </c>
      <c r="H29" s="32">
        <f t="shared" si="5"/>
      </c>
      <c r="I29" s="35"/>
      <c r="J29" s="53"/>
      <c r="K29" s="47"/>
    </row>
    <row r="30" spans="1:11" ht="22.5" customHeight="1">
      <c r="A30" s="30">
        <v>16</v>
      </c>
      <c r="B30" s="60" t="str">
        <f t="shared" si="6"/>
        <v>土</v>
      </c>
      <c r="C30" s="31"/>
      <c r="D30" s="31"/>
      <c r="E30" s="31"/>
      <c r="F30" s="32">
        <f t="shared" si="4"/>
      </c>
      <c r="G30" s="32">
        <f t="shared" si="7"/>
      </c>
      <c r="H30" s="32">
        <f t="shared" si="5"/>
      </c>
      <c r="I30" s="33"/>
      <c r="J30" s="66"/>
      <c r="K30" s="36"/>
    </row>
    <row r="31" spans="1:11" ht="22.5" customHeight="1">
      <c r="A31" s="34">
        <v>17</v>
      </c>
      <c r="B31" s="61" t="str">
        <f t="shared" si="6"/>
        <v>日</v>
      </c>
      <c r="C31" s="31"/>
      <c r="D31" s="31"/>
      <c r="E31" s="31"/>
      <c r="F31" s="32">
        <f t="shared" si="4"/>
      </c>
      <c r="G31" s="32">
        <f t="shared" si="7"/>
      </c>
      <c r="H31" s="32">
        <f t="shared" si="5"/>
      </c>
      <c r="I31" s="35"/>
      <c r="J31" s="57"/>
      <c r="K31" s="36"/>
    </row>
    <row r="32" spans="1:11" ht="22.5" customHeight="1">
      <c r="A32" s="30">
        <v>18</v>
      </c>
      <c r="B32" s="64" t="str">
        <f>INDEX(weektbl,WEEKDAY(DATE(YEAR(date),MONTH(date),MID(A32,1,2)),1))</f>
        <v>月</v>
      </c>
      <c r="C32" s="31"/>
      <c r="D32" s="31"/>
      <c r="E32" s="31"/>
      <c r="F32" s="32">
        <f t="shared" si="4"/>
      </c>
      <c r="G32" s="32">
        <f>IF(OR(D32=0,E32=0),"",INDEX(TIMETBL,VLOOKUP(D32+TIME(0,14,0),INIDX,2),VLOOKUP(E32,OUTIDX,2)))</f>
      </c>
      <c r="H32" s="32">
        <f t="shared" si="5"/>
      </c>
      <c r="I32" s="33"/>
      <c r="J32" s="44"/>
      <c r="K32" s="36"/>
    </row>
    <row r="33" spans="1:11" ht="22.5" customHeight="1">
      <c r="A33" s="34">
        <v>19</v>
      </c>
      <c r="B33" s="55" t="str">
        <f>INDEX(weektbl,WEEKDAY(DATE(YEAR(date),MONTH(date),MID(A33,1,2)),1))</f>
        <v>火</v>
      </c>
      <c r="C33" s="31"/>
      <c r="D33" s="31"/>
      <c r="E33" s="31"/>
      <c r="F33" s="32">
        <f t="shared" si="4"/>
      </c>
      <c r="G33" s="32">
        <f>IF(OR(D33=0,E33=0),"",INDEX(TIMETBL,VLOOKUP(D33+TIME(0,14,0),INIDX,2),VLOOKUP(E33,OUTIDX,2)))</f>
      </c>
      <c r="H33" s="32">
        <f t="shared" si="5"/>
      </c>
      <c r="I33" s="35"/>
      <c r="J33" s="59"/>
      <c r="K33" s="36"/>
    </row>
    <row r="34" spans="1:11" ht="22.5" customHeight="1" thickBot="1">
      <c r="A34" s="37">
        <v>20</v>
      </c>
      <c r="B34" s="62" t="str">
        <f>INDEX(weektbl,WEEKDAY(DATE(YEAR(date),MONTH(date),MID(A34,1,2)),1))</f>
        <v>水</v>
      </c>
      <c r="C34" s="58"/>
      <c r="D34" s="31"/>
      <c r="E34" s="31"/>
      <c r="F34" s="32">
        <f t="shared" si="4"/>
      </c>
      <c r="G34" s="32">
        <f>IF(OR(D34=0,E34=0),"",INDEX(TIMETBL,VLOOKUP(D34+TIME(0,14,0),INIDX,2),VLOOKUP(E34,OUTIDX,2)))</f>
      </c>
      <c r="H34" s="32">
        <f t="shared" si="5"/>
      </c>
      <c r="I34" s="38"/>
      <c r="J34" s="56"/>
      <c r="K34" s="48"/>
    </row>
    <row r="35" spans="1:11" ht="22.5" customHeight="1" thickBot="1">
      <c r="A35" s="24" t="s">
        <v>10</v>
      </c>
      <c r="B35" s="39"/>
      <c r="C35" s="40">
        <f>COUNTIF(G4:G34,"&gt;0")</f>
        <v>0</v>
      </c>
      <c r="D35" s="25" t="s">
        <v>11</v>
      </c>
      <c r="E35" s="25"/>
      <c r="F35" s="41">
        <f>SUM(F4:F34)</f>
        <v>0</v>
      </c>
      <c r="G35" s="42">
        <f>SUM(G4:G34)</f>
        <v>0</v>
      </c>
      <c r="H35" s="41">
        <f>SUM(H4:H34)</f>
        <v>0</v>
      </c>
      <c r="I35" s="40"/>
      <c r="J35" s="50" t="s">
        <v>23</v>
      </c>
      <c r="K35" s="51"/>
    </row>
    <row r="40" ht="14.25" customHeight="1"/>
    <row r="44" ht="14.25" customHeight="1"/>
  </sheetData>
  <sheetProtection/>
  <mergeCells count="1">
    <mergeCell ref="D1:G1"/>
  </mergeCells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27072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80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2.75">
      <c r="A1" s="12" t="s">
        <v>12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1">
        <v>1.0416666666666667</v>
      </c>
      <c r="AQ1" s="22">
        <v>0.052083333333333336</v>
      </c>
      <c r="AR1" s="22">
        <v>0.0625</v>
      </c>
      <c r="AS1" s="22">
        <v>0.07291666666666667</v>
      </c>
      <c r="AT1" s="22">
        <v>0.08333333333333333</v>
      </c>
      <c r="AU1" s="22">
        <v>0.09375</v>
      </c>
      <c r="AV1" s="22">
        <v>0.10416666666666667</v>
      </c>
      <c r="AW1" s="22">
        <v>0.11458333333333333</v>
      </c>
      <c r="AX1" s="22">
        <v>0.125</v>
      </c>
      <c r="AY1" s="22">
        <v>0.13541666666666666</v>
      </c>
      <c r="AZ1" s="22">
        <v>0.14583333333333334</v>
      </c>
      <c r="BA1" s="22">
        <v>0.15625</v>
      </c>
      <c r="BB1" s="22">
        <v>0.16666666666666666</v>
      </c>
      <c r="BC1" s="22">
        <v>0.17708333333333334</v>
      </c>
      <c r="BD1" s="22">
        <v>0.1875</v>
      </c>
      <c r="BE1" s="22">
        <v>0.19791666666666666</v>
      </c>
      <c r="BF1" s="22">
        <v>0.20833333333333334</v>
      </c>
      <c r="BG1" s="22">
        <v>0.21875</v>
      </c>
      <c r="BH1" s="22">
        <v>0.22916666666666666</v>
      </c>
      <c r="BI1" s="22">
        <v>0.23958333333333334</v>
      </c>
      <c r="BJ1" s="22">
        <v>0.25</v>
      </c>
      <c r="BK1" s="22">
        <v>0.2604166666666667</v>
      </c>
      <c r="BL1" s="22">
        <v>0.2708333333333333</v>
      </c>
      <c r="BM1" s="22">
        <v>0.28125</v>
      </c>
      <c r="BN1" s="22">
        <v>0.2916666666666667</v>
      </c>
      <c r="BO1" s="22">
        <v>0.3020833333333333</v>
      </c>
      <c r="BP1" s="22">
        <v>0.3125</v>
      </c>
      <c r="BQ1" s="22">
        <v>0.3229166666666667</v>
      </c>
      <c r="BR1" s="22">
        <v>0.3333333333333333</v>
      </c>
    </row>
    <row r="2" spans="1:70" ht="12.7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13</v>
      </c>
      <c r="B22" s="6"/>
      <c r="D22" s="5" t="s">
        <v>14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15</v>
      </c>
    </row>
    <row r="63" ht="12.75">
      <c r="A63" s="3" t="s">
        <v>16</v>
      </c>
    </row>
    <row r="64" ht="12.75">
      <c r="A64" s="3" t="s">
        <v>17</v>
      </c>
    </row>
    <row r="65" ht="12.75">
      <c r="A65" s="3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4" t="s">
        <v>22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2016-03-01T03:25:41Z</cp:lastPrinted>
  <dcterms:created xsi:type="dcterms:W3CDTF">1998-04-17T01:29:38Z</dcterms:created>
  <dcterms:modified xsi:type="dcterms:W3CDTF">2019-08-01T06:06:17Z</dcterms:modified>
  <cp:category/>
  <cp:version/>
  <cp:contentType/>
  <cp:contentStatus/>
</cp:coreProperties>
</file>